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ůj disk\Triatlon\Výsledky\"/>
    </mc:Choice>
  </mc:AlternateContent>
  <xr:revisionPtr revIDLastSave="0" documentId="13_ncr:1_{B6FD2673-D5F9-41B6-8D7D-9EC83CF06FC0}" xr6:coauthVersionLast="47" xr6:coauthVersionMax="47" xr10:uidLastSave="{00000000-0000-0000-0000-000000000000}"/>
  <bookViews>
    <workbookView xWindow="2688" yWindow="2688" windowWidth="17280" windowHeight="8880" xr2:uid="{00000000-000D-0000-FFFF-FFFF00000000}"/>
  </bookViews>
  <sheets>
    <sheet name="Lis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" l="1"/>
  <c r="J32" i="3"/>
  <c r="M32" i="3"/>
  <c r="F29" i="3"/>
  <c r="J29" i="3"/>
  <c r="M29" i="3"/>
  <c r="F30" i="3"/>
  <c r="J30" i="3"/>
  <c r="M30" i="3"/>
  <c r="F31" i="3"/>
  <c r="J31" i="3"/>
  <c r="M31" i="3"/>
  <c r="F19" i="3"/>
  <c r="J19" i="3"/>
  <c r="M19" i="3"/>
  <c r="F20" i="3"/>
  <c r="J20" i="3"/>
  <c r="M20" i="3"/>
  <c r="F21" i="3"/>
  <c r="J21" i="3"/>
  <c r="M21" i="3"/>
  <c r="F22" i="3"/>
  <c r="J22" i="3"/>
  <c r="M22" i="3"/>
  <c r="F23" i="3"/>
  <c r="J23" i="3"/>
  <c r="M23" i="3"/>
  <c r="F24" i="3"/>
  <c r="J24" i="3"/>
  <c r="M24" i="3"/>
  <c r="F25" i="3"/>
  <c r="J25" i="3"/>
  <c r="M25" i="3"/>
  <c r="F26" i="3"/>
  <c r="J26" i="3"/>
  <c r="M26" i="3"/>
  <c r="F27" i="3"/>
  <c r="J27" i="3"/>
  <c r="M27" i="3"/>
  <c r="F28" i="3"/>
  <c r="J28" i="3"/>
  <c r="M28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J11" i="3"/>
  <c r="J12" i="3"/>
  <c r="J13" i="3"/>
  <c r="J14" i="3"/>
  <c r="J15" i="3"/>
  <c r="J16" i="3"/>
  <c r="J17" i="3"/>
  <c r="J18" i="3"/>
  <c r="J4" i="3"/>
  <c r="J5" i="3"/>
  <c r="J6" i="3"/>
  <c r="J7" i="3"/>
  <c r="J8" i="3"/>
  <c r="J9" i="3"/>
  <c r="J10" i="3"/>
  <c r="P31" i="3" l="1"/>
  <c r="P30" i="3"/>
  <c r="P28" i="3"/>
  <c r="P27" i="3"/>
  <c r="P26" i="3"/>
  <c r="P25" i="3"/>
  <c r="P24" i="3"/>
  <c r="P23" i="3"/>
  <c r="P22" i="3"/>
  <c r="P21" i="3"/>
  <c r="P20" i="3"/>
  <c r="P19" i="3"/>
  <c r="P29" i="3"/>
  <c r="P18" i="3"/>
  <c r="P14" i="3"/>
  <c r="P10" i="3"/>
  <c r="P7" i="3"/>
  <c r="P17" i="3"/>
  <c r="P13" i="3"/>
  <c r="P9" i="3"/>
  <c r="R9" i="3" s="1"/>
  <c r="P6" i="3"/>
  <c r="P16" i="3"/>
  <c r="P12" i="3"/>
  <c r="P5" i="3"/>
  <c r="P15" i="3"/>
  <c r="P11" i="3"/>
  <c r="P8" i="3"/>
  <c r="R19" i="3" l="1"/>
  <c r="R27" i="3"/>
  <c r="R13" i="3"/>
  <c r="R20" i="3"/>
  <c r="R11" i="3"/>
  <c r="R30" i="3"/>
  <c r="R32" i="3"/>
  <c r="R4" i="3"/>
  <c r="R5" i="3"/>
  <c r="R10" i="3"/>
  <c r="R23" i="3"/>
  <c r="R8" i="3"/>
  <c r="R12" i="3"/>
  <c r="R14" i="3"/>
  <c r="R24" i="3"/>
  <c r="R28" i="3"/>
  <c r="R16" i="3"/>
  <c r="R17" i="3"/>
  <c r="R18" i="3"/>
  <c r="R21" i="3"/>
  <c r="R25" i="3"/>
  <c r="R15" i="3"/>
  <c r="R6" i="3"/>
  <c r="R7" i="3"/>
  <c r="R29" i="3"/>
  <c r="R22" i="3"/>
  <c r="R26" i="3"/>
  <c r="R31" i="3"/>
</calcChain>
</file>

<file path=xl/sharedStrings.xml><?xml version="1.0" encoding="utf-8"?>
<sst xmlns="http://schemas.openxmlformats.org/spreadsheetml/2006/main" count="108" uniqueCount="49">
  <si>
    <t>Jméno</t>
  </si>
  <si>
    <t>čas</t>
  </si>
  <si>
    <t>mezičas</t>
  </si>
  <si>
    <t>Běh 2400m</t>
  </si>
  <si>
    <t>M/Ž</t>
  </si>
  <si>
    <t>St.č.</t>
  </si>
  <si>
    <t>abs.</t>
  </si>
  <si>
    <t>Kolo 28,5km</t>
  </si>
  <si>
    <t>Celkem</t>
  </si>
  <si>
    <t>Střelba</t>
  </si>
  <si>
    <t>trefy</t>
  </si>
  <si>
    <t>LETNÍ BIATLON BAŠKA 2026</t>
  </si>
  <si>
    <t>Martin Malý</t>
  </si>
  <si>
    <t>M</t>
  </si>
  <si>
    <t>2</t>
  </si>
  <si>
    <t>Jindřich Müller</t>
  </si>
  <si>
    <t>4</t>
  </si>
  <si>
    <t>Martin Klásek</t>
  </si>
  <si>
    <t>3</t>
  </si>
  <si>
    <t>Tomáš Kašík</t>
  </si>
  <si>
    <t>5</t>
  </si>
  <si>
    <t>Klára Klásková</t>
  </si>
  <si>
    <t>Ž</t>
  </si>
  <si>
    <t>1</t>
  </si>
  <si>
    <t>Kateřina Kutáčová</t>
  </si>
  <si>
    <t>0</t>
  </si>
  <si>
    <t>Jan Kutáč</t>
  </si>
  <si>
    <t>František Kutáč</t>
  </si>
  <si>
    <t>Anna Kutáčová</t>
  </si>
  <si>
    <t>Pavel  Strakoš</t>
  </si>
  <si>
    <t>Jakub Strakoš</t>
  </si>
  <si>
    <t>Ondřej Strakoš</t>
  </si>
  <si>
    <t>Jindřich Frendl</t>
  </si>
  <si>
    <t>Blanka Frendlová</t>
  </si>
  <si>
    <t>Láďa Frendl</t>
  </si>
  <si>
    <t>Tomáš Staníček</t>
  </si>
  <si>
    <t>Zuzana Staníčková</t>
  </si>
  <si>
    <t>Pavel Víšek</t>
  </si>
  <si>
    <t>Veronika Kokšová</t>
  </si>
  <si>
    <t>Rudolf Stuchlý</t>
  </si>
  <si>
    <t>Marek Stuchlý</t>
  </si>
  <si>
    <t>Jakub Hrabovský</t>
  </si>
  <si>
    <t>Vít Říha</t>
  </si>
  <si>
    <t>Matěj Müller</t>
  </si>
  <si>
    <t>Jiří Hon</t>
  </si>
  <si>
    <t>Antonín Gavron</t>
  </si>
  <si>
    <t>Jakub Křivánek</t>
  </si>
  <si>
    <t>Jindřich Suchý</t>
  </si>
  <si>
    <t>Radka Janková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</si>
</sst>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1F221C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1" fontId="1" fillId="0" borderId="3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3" xfId="0" applyFont="1" applyBorder="1"/>
    <xf numFmtId="164" fontId="3" fillId="0" borderId="0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" fontId="5" fillId="0" borderId="0" xfId="0" applyNumberFormat="1" applyFont="1"/>
    <xf numFmtId="0" fontId="5" fillId="0" borderId="0" xfId="0" applyFont="1"/>
    <xf numFmtId="0" fontId="4" fillId="0" borderId="13" xfId="0" applyFont="1" applyBorder="1"/>
    <xf numFmtId="49" fontId="2" fillId="0" borderId="3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0" borderId="25" xfId="0" applyFont="1" applyBorder="1"/>
    <xf numFmtId="1" fontId="1" fillId="0" borderId="19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Normal="100" workbookViewId="0">
      <selection activeCell="K17" sqref="K17"/>
    </sheetView>
  </sheetViews>
  <sheetFormatPr defaultColWidth="9.109375" defaultRowHeight="13.2" x14ac:dyDescent="0.25"/>
  <cols>
    <col min="1" max="1" width="5.109375" style="20" customWidth="1"/>
    <col min="2" max="2" width="19.5546875" style="2" bestFit="1" customWidth="1"/>
    <col min="3" max="3" width="5.44140625" style="20" customWidth="1"/>
    <col min="4" max="4" width="3.6640625" style="21" customWidth="1"/>
    <col min="5" max="5" width="9.6640625" style="21" customWidth="1"/>
    <col min="6" max="6" width="8.6640625" style="21" customWidth="1"/>
    <col min="7" max="7" width="5.5546875" style="22" customWidth="1"/>
    <col min="8" max="8" width="5.5546875" style="23" customWidth="1"/>
    <col min="9" max="9" width="9.6640625" style="21" customWidth="1"/>
    <col min="10" max="10" width="11.33203125" style="21" bestFit="1" customWidth="1"/>
    <col min="11" max="11" width="9.6640625" style="24" customWidth="1"/>
    <col min="12" max="12" width="9.6640625" style="21" customWidth="1"/>
    <col min="13" max="13" width="8.33203125" style="21" customWidth="1"/>
    <col min="14" max="14" width="5.5546875" style="22" customWidth="1"/>
    <col min="15" max="15" width="5.5546875" style="25" customWidth="1"/>
    <col min="16" max="16" width="7.5546875" style="25" customWidth="1"/>
    <col min="17" max="17" width="5.5546875" style="22" customWidth="1"/>
    <col min="18" max="18" width="5.5546875" style="20" customWidth="1"/>
    <col min="19" max="16384" width="9.109375" style="2"/>
  </cols>
  <sheetData>
    <row r="1" spans="1:18" ht="21" customHeight="1" thickBot="1" x14ac:dyDescent="0.35">
      <c r="A1" s="1"/>
      <c r="C1" s="1"/>
      <c r="D1" s="3"/>
      <c r="E1" s="3"/>
      <c r="F1" s="3"/>
      <c r="G1" s="4"/>
      <c r="H1" s="5"/>
      <c r="I1" s="43" t="s">
        <v>11</v>
      </c>
      <c r="J1" s="3"/>
      <c r="K1" s="6"/>
      <c r="L1" s="3"/>
      <c r="M1" s="3"/>
      <c r="N1" s="4"/>
      <c r="O1" s="7"/>
      <c r="P1" s="7"/>
      <c r="Q1" s="4"/>
      <c r="R1" s="1"/>
    </row>
    <row r="2" spans="1:18" s="47" customFormat="1" ht="17.25" customHeight="1" thickBot="1" x14ac:dyDescent="0.3">
      <c r="A2" s="81" t="s">
        <v>5</v>
      </c>
      <c r="B2" s="83" t="s">
        <v>0</v>
      </c>
      <c r="C2" s="85" t="s">
        <v>4</v>
      </c>
      <c r="D2" s="87"/>
      <c r="E2" s="79" t="s">
        <v>7</v>
      </c>
      <c r="F2" s="79"/>
      <c r="G2" s="79"/>
      <c r="H2" s="80"/>
      <c r="I2" s="78" t="s">
        <v>9</v>
      </c>
      <c r="J2" s="79"/>
      <c r="K2" s="80"/>
      <c r="L2" s="79" t="s">
        <v>3</v>
      </c>
      <c r="M2" s="79"/>
      <c r="N2" s="79"/>
      <c r="O2" s="44"/>
      <c r="P2" s="45"/>
      <c r="Q2" s="46"/>
    </row>
    <row r="3" spans="1:18" s="19" customFormat="1" ht="17.25" customHeight="1" thickBot="1" x14ac:dyDescent="0.3">
      <c r="A3" s="82"/>
      <c r="B3" s="84"/>
      <c r="C3" s="86"/>
      <c r="D3" s="88"/>
      <c r="E3" s="26" t="s">
        <v>1</v>
      </c>
      <c r="F3" s="8" t="s">
        <v>2</v>
      </c>
      <c r="G3" s="9" t="s">
        <v>4</v>
      </c>
      <c r="H3" s="10" t="s">
        <v>6</v>
      </c>
      <c r="I3" s="13" t="s">
        <v>1</v>
      </c>
      <c r="J3" s="12" t="s">
        <v>2</v>
      </c>
      <c r="K3" s="49" t="s">
        <v>10</v>
      </c>
      <c r="L3" s="11" t="s">
        <v>1</v>
      </c>
      <c r="M3" s="12" t="s">
        <v>2</v>
      </c>
      <c r="N3" s="14" t="s">
        <v>4</v>
      </c>
      <c r="O3" s="15" t="s">
        <v>6</v>
      </c>
      <c r="P3" s="16" t="s">
        <v>8</v>
      </c>
      <c r="Q3" s="17" t="s">
        <v>4</v>
      </c>
      <c r="R3" s="18" t="s">
        <v>6</v>
      </c>
    </row>
    <row r="4" spans="1:18" ht="17.399999999999999" customHeight="1" x14ac:dyDescent="0.25">
      <c r="A4" s="27">
        <v>1</v>
      </c>
      <c r="B4" s="48" t="s">
        <v>12</v>
      </c>
      <c r="C4" s="33" t="s">
        <v>13</v>
      </c>
      <c r="D4" s="28"/>
      <c r="E4" s="64">
        <v>4.1886574074074076E-2</v>
      </c>
      <c r="F4" s="29">
        <f t="shared" ref="F4:F8" si="0">E4-(D4/24/60)</f>
        <v>4.1886574074074076E-2</v>
      </c>
      <c r="G4" s="30"/>
      <c r="H4" s="60"/>
      <c r="I4" s="31">
        <v>4.5567129629629631E-2</v>
      </c>
      <c r="J4" s="29">
        <f t="shared" ref="J4:J8" si="1">I4-E4</f>
        <v>3.680555555555555E-3</v>
      </c>
      <c r="K4" s="50" t="s">
        <v>14</v>
      </c>
      <c r="L4" s="31">
        <v>5.4155092592592595E-2</v>
      </c>
      <c r="M4" s="29">
        <f t="shared" ref="M4:M8" si="2">L4-I4</f>
        <v>8.5879629629629639E-3</v>
      </c>
      <c r="N4" s="32"/>
      <c r="O4" s="67"/>
      <c r="P4" s="64">
        <v>5.4155092592592595E-2</v>
      </c>
      <c r="Q4" s="71">
        <v>2</v>
      </c>
      <c r="R4" s="74">
        <f>IF($P4="","",COUNTIF($P$4:$P$32,"&lt;"&amp;$P4)+COUNTIFS($P$4:$P4,$P4))</f>
        <v>2</v>
      </c>
    </row>
    <row r="5" spans="1:18" ht="17.399999999999999" customHeight="1" x14ac:dyDescent="0.25">
      <c r="A5" s="34">
        <v>2</v>
      </c>
      <c r="B5" s="35" t="s">
        <v>15</v>
      </c>
      <c r="C5" s="41" t="s">
        <v>13</v>
      </c>
      <c r="D5" s="36"/>
      <c r="E5" s="65">
        <v>5.2060185185185189E-2</v>
      </c>
      <c r="F5" s="37">
        <f t="shared" si="0"/>
        <v>5.2060185185185189E-2</v>
      </c>
      <c r="G5" s="38"/>
      <c r="H5" s="61"/>
      <c r="I5" s="39">
        <v>5.4386574074074073E-2</v>
      </c>
      <c r="J5" s="37">
        <f t="shared" si="1"/>
        <v>2.3263888888888848E-3</v>
      </c>
      <c r="K5" s="51" t="s">
        <v>16</v>
      </c>
      <c r="L5" s="39">
        <v>6.5740740740740738E-2</v>
      </c>
      <c r="M5" s="37">
        <f t="shared" si="2"/>
        <v>1.1354166666666665E-2</v>
      </c>
      <c r="N5" s="40"/>
      <c r="O5" s="68"/>
      <c r="P5" s="65">
        <f t="shared" ref="P5:P8" si="3">F5+J5+M5</f>
        <v>6.5740740740740738E-2</v>
      </c>
      <c r="Q5" s="52">
        <v>4</v>
      </c>
      <c r="R5" s="75">
        <f>IF($P5="","",COUNTIF($P$4:$P$32,"&lt;"&amp;$P5)+COUNTIFS($P$4:$P5,$P5))</f>
        <v>4</v>
      </c>
    </row>
    <row r="6" spans="1:18" ht="17.399999999999999" customHeight="1" x14ac:dyDescent="0.25">
      <c r="A6" s="34">
        <v>3</v>
      </c>
      <c r="B6" s="35" t="s">
        <v>17</v>
      </c>
      <c r="C6" s="41" t="s">
        <v>13</v>
      </c>
      <c r="D6" s="36"/>
      <c r="E6" s="65">
        <v>4.3831018518518519E-2</v>
      </c>
      <c r="F6" s="37">
        <f t="shared" si="0"/>
        <v>4.3831018518518519E-2</v>
      </c>
      <c r="G6" s="38"/>
      <c r="H6" s="61"/>
      <c r="I6" s="39">
        <v>4.7037037037037037E-2</v>
      </c>
      <c r="J6" s="37">
        <f t="shared" si="1"/>
        <v>3.2060185185185178E-3</v>
      </c>
      <c r="K6" s="51" t="s">
        <v>18</v>
      </c>
      <c r="L6" s="39">
        <v>5.5509259259259258E-2</v>
      </c>
      <c r="M6" s="37">
        <f t="shared" si="2"/>
        <v>8.4722222222222213E-3</v>
      </c>
      <c r="N6" s="40"/>
      <c r="O6" s="68"/>
      <c r="P6" s="65">
        <f t="shared" si="3"/>
        <v>5.5509259259259258E-2</v>
      </c>
      <c r="Q6" s="73">
        <v>3</v>
      </c>
      <c r="R6" s="75">
        <f>IF($P6="","",COUNTIF($P$4:$P$32,"&lt;"&amp;$P6)+COUNTIFS($P$4:$P6,$P6))</f>
        <v>3</v>
      </c>
    </row>
    <row r="7" spans="1:18" ht="17.399999999999999" customHeight="1" x14ac:dyDescent="0.25">
      <c r="A7" s="34">
        <v>4</v>
      </c>
      <c r="B7" s="35" t="s">
        <v>19</v>
      </c>
      <c r="C7" s="41" t="s">
        <v>13</v>
      </c>
      <c r="D7" s="36"/>
      <c r="E7" s="65">
        <v>6.3969907407407406E-2</v>
      </c>
      <c r="F7" s="37">
        <f t="shared" si="0"/>
        <v>6.3969907407407406E-2</v>
      </c>
      <c r="G7" s="38"/>
      <c r="H7" s="61"/>
      <c r="I7" s="39">
        <v>6.5740740740740738E-2</v>
      </c>
      <c r="J7" s="37">
        <f t="shared" si="1"/>
        <v>1.7708333333333326E-3</v>
      </c>
      <c r="K7" s="51" t="s">
        <v>20</v>
      </c>
      <c r="L7" s="39">
        <v>7.7662037037037043E-2</v>
      </c>
      <c r="M7" s="37">
        <f t="shared" si="2"/>
        <v>1.1921296296296305E-2</v>
      </c>
      <c r="N7" s="40"/>
      <c r="O7" s="68"/>
      <c r="P7" s="65">
        <f t="shared" si="3"/>
        <v>7.7662037037037043E-2</v>
      </c>
      <c r="Q7" s="52">
        <v>13</v>
      </c>
      <c r="R7" s="75">
        <f>IF($P7="","",COUNTIF($P$4:$P$32,"&lt;"&amp;$P7)+COUNTIFS($P$4:$P7,$P7))</f>
        <v>16</v>
      </c>
    </row>
    <row r="8" spans="1:18" ht="17.399999999999999" customHeight="1" x14ac:dyDescent="0.25">
      <c r="A8" s="34">
        <v>5</v>
      </c>
      <c r="B8" s="42" t="s">
        <v>21</v>
      </c>
      <c r="C8" s="41" t="s">
        <v>22</v>
      </c>
      <c r="D8" s="36"/>
      <c r="E8" s="65">
        <v>6.3333333333333339E-2</v>
      </c>
      <c r="F8" s="37">
        <f t="shared" si="0"/>
        <v>6.3333333333333339E-2</v>
      </c>
      <c r="G8" s="38"/>
      <c r="H8" s="61"/>
      <c r="I8" s="39">
        <v>6.8657407407407403E-2</v>
      </c>
      <c r="J8" s="37">
        <f t="shared" si="1"/>
        <v>5.3240740740740644E-3</v>
      </c>
      <c r="K8" s="51" t="s">
        <v>23</v>
      </c>
      <c r="L8" s="39">
        <v>8.5416666666666669E-2</v>
      </c>
      <c r="M8" s="37">
        <f t="shared" si="2"/>
        <v>1.6759259259259265E-2</v>
      </c>
      <c r="N8" s="40"/>
      <c r="O8" s="68"/>
      <c r="P8" s="65">
        <f t="shared" si="3"/>
        <v>8.5416666666666669E-2</v>
      </c>
      <c r="Q8" s="52">
        <v>5</v>
      </c>
      <c r="R8" s="75">
        <f>IF($P8="","",COUNTIF($P$4:$P$32,"&lt;"&amp;$P8)+COUNTIFS($P$4:$P8,$P8))</f>
        <v>19</v>
      </c>
    </row>
    <row r="9" spans="1:18" ht="17.399999999999999" customHeight="1" x14ac:dyDescent="0.25">
      <c r="A9" s="34">
        <v>7</v>
      </c>
      <c r="B9" s="35" t="s">
        <v>24</v>
      </c>
      <c r="C9" s="41" t="s">
        <v>22</v>
      </c>
      <c r="D9" s="36"/>
      <c r="E9" s="65">
        <v>7.3206018518518517E-2</v>
      </c>
      <c r="F9" s="37">
        <f t="shared" ref="F9:F17" si="4">E9-(D9/24/60)</f>
        <v>7.3206018518518517E-2</v>
      </c>
      <c r="G9" s="38"/>
      <c r="H9" s="61"/>
      <c r="I9" s="39">
        <v>7.8425925925925927E-2</v>
      </c>
      <c r="J9" s="37">
        <f t="shared" ref="J9:J18" si="5">I9-E9</f>
        <v>5.2199074074074092E-3</v>
      </c>
      <c r="K9" s="51" t="s">
        <v>25</v>
      </c>
      <c r="L9" s="39">
        <v>9.1134259259259262E-2</v>
      </c>
      <c r="M9" s="37">
        <f t="shared" ref="M9:M18" si="6">L9-I9</f>
        <v>1.2708333333333335E-2</v>
      </c>
      <c r="N9" s="40"/>
      <c r="O9" s="68"/>
      <c r="P9" s="65">
        <f t="shared" ref="P9:P18" si="7">F9+J9+M9</f>
        <v>9.1134259259259262E-2</v>
      </c>
      <c r="Q9" s="52">
        <v>6</v>
      </c>
      <c r="R9" s="75">
        <f>IF($P9="","",COUNTIF($P$4:$P$32,"&lt;"&amp;$P9)+COUNTIFS($P$4:$P9,$P9))</f>
        <v>22</v>
      </c>
    </row>
    <row r="10" spans="1:18" ht="17.399999999999999" customHeight="1" x14ac:dyDescent="0.25">
      <c r="A10" s="34">
        <v>8</v>
      </c>
      <c r="B10" s="35" t="s">
        <v>26</v>
      </c>
      <c r="C10" s="41" t="s">
        <v>13</v>
      </c>
      <c r="D10" s="36"/>
      <c r="E10" s="65">
        <v>5.3935185185185183E-2</v>
      </c>
      <c r="F10" s="37">
        <f t="shared" si="4"/>
        <v>5.3935185185185183E-2</v>
      </c>
      <c r="G10" s="38"/>
      <c r="H10" s="61"/>
      <c r="I10" s="39">
        <v>5.9155092592592592E-2</v>
      </c>
      <c r="J10" s="37">
        <f t="shared" si="5"/>
        <v>5.2199074074074092E-3</v>
      </c>
      <c r="K10" s="51" t="s">
        <v>25</v>
      </c>
      <c r="L10" s="39">
        <v>6.8391203703703704E-2</v>
      </c>
      <c r="M10" s="37">
        <f t="shared" si="6"/>
        <v>9.2361111111111116E-3</v>
      </c>
      <c r="N10" s="40"/>
      <c r="O10" s="68"/>
      <c r="P10" s="65">
        <f t="shared" si="7"/>
        <v>6.8391203703703704E-2</v>
      </c>
      <c r="Q10" s="52">
        <v>8</v>
      </c>
      <c r="R10" s="75">
        <f>IF($P10="","",COUNTIF($P$4:$P$32,"&lt;"&amp;$P10)+COUNTIFS($P$4:$P10,$P10))</f>
        <v>8</v>
      </c>
    </row>
    <row r="11" spans="1:18" ht="17.399999999999999" customHeight="1" x14ac:dyDescent="0.25">
      <c r="A11" s="34">
        <v>9</v>
      </c>
      <c r="B11" s="35" t="s">
        <v>27</v>
      </c>
      <c r="C11" s="41" t="s">
        <v>13</v>
      </c>
      <c r="D11" s="36"/>
      <c r="E11" s="65">
        <v>7.3206018518518517E-2</v>
      </c>
      <c r="F11" s="37">
        <f t="shared" si="4"/>
        <v>7.3206018518518517E-2</v>
      </c>
      <c r="G11" s="38"/>
      <c r="H11" s="61"/>
      <c r="I11" s="39">
        <v>7.8425925925925927E-2</v>
      </c>
      <c r="J11" s="37">
        <f t="shared" si="5"/>
        <v>5.2199074074074092E-3</v>
      </c>
      <c r="K11" s="51" t="s">
        <v>23</v>
      </c>
      <c r="L11" s="39">
        <v>9.1134259259259262E-2</v>
      </c>
      <c r="M11" s="37">
        <f t="shared" si="6"/>
        <v>1.2708333333333335E-2</v>
      </c>
      <c r="N11" s="40"/>
      <c r="O11" s="68"/>
      <c r="P11" s="65">
        <f t="shared" si="7"/>
        <v>9.1134259259259262E-2</v>
      </c>
      <c r="Q11" s="52">
        <v>17</v>
      </c>
      <c r="R11" s="75">
        <f>IF($P11="","",COUNTIF($P$4:$P$32,"&lt;"&amp;$P11)+COUNTIFS($P$4:$P11,$P11))</f>
        <v>23</v>
      </c>
    </row>
    <row r="12" spans="1:18" ht="17.399999999999999" customHeight="1" x14ac:dyDescent="0.25">
      <c r="A12" s="34">
        <v>10</v>
      </c>
      <c r="B12" s="35" t="s">
        <v>28</v>
      </c>
      <c r="C12" s="41" t="s">
        <v>22</v>
      </c>
      <c r="D12" s="36"/>
      <c r="E12" s="65">
        <v>5.3935185185185183E-2</v>
      </c>
      <c r="F12" s="37">
        <f t="shared" si="4"/>
        <v>5.3935185185185183E-2</v>
      </c>
      <c r="G12" s="38"/>
      <c r="H12" s="61"/>
      <c r="I12" s="39">
        <v>5.8472222222222224E-2</v>
      </c>
      <c r="J12" s="37">
        <f t="shared" si="5"/>
        <v>4.5370370370370408E-3</v>
      </c>
      <c r="K12" s="51" t="s">
        <v>23</v>
      </c>
      <c r="L12" s="39">
        <v>6.8391203703703704E-2</v>
      </c>
      <c r="M12" s="37">
        <f t="shared" si="6"/>
        <v>9.91898148148148E-3</v>
      </c>
      <c r="N12" s="40"/>
      <c r="O12" s="68"/>
      <c r="P12" s="65">
        <f t="shared" si="7"/>
        <v>6.8391203703703704E-2</v>
      </c>
      <c r="Q12" s="72">
        <v>1</v>
      </c>
      <c r="R12" s="75">
        <f>IF($P12="","",COUNTIF($P$4:$P$32,"&lt;"&amp;$P12)+COUNTIFS($P$4:$P12,$P12))</f>
        <v>9</v>
      </c>
    </row>
    <row r="13" spans="1:18" ht="17.399999999999999" customHeight="1" x14ac:dyDescent="0.25">
      <c r="A13" s="34">
        <v>11</v>
      </c>
      <c r="B13" s="35" t="s">
        <v>29</v>
      </c>
      <c r="C13" s="41" t="s">
        <v>13</v>
      </c>
      <c r="D13" s="36"/>
      <c r="E13" s="65">
        <v>6.8923611111111116E-2</v>
      </c>
      <c r="F13" s="37">
        <f t="shared" si="4"/>
        <v>6.8923611111111116E-2</v>
      </c>
      <c r="G13" s="38"/>
      <c r="H13" s="61"/>
      <c r="I13" s="39">
        <v>7.5590277777777784E-2</v>
      </c>
      <c r="J13" s="37">
        <f t="shared" si="5"/>
        <v>6.666666666666668E-3</v>
      </c>
      <c r="K13" s="51" t="s">
        <v>25</v>
      </c>
      <c r="L13" s="39">
        <v>9.1377314814814814E-2</v>
      </c>
      <c r="M13" s="37">
        <f t="shared" si="6"/>
        <v>1.578703703703703E-2</v>
      </c>
      <c r="N13" s="40"/>
      <c r="O13" s="68"/>
      <c r="P13" s="65">
        <f t="shared" si="7"/>
        <v>9.1377314814814814E-2</v>
      </c>
      <c r="Q13" s="52">
        <v>18</v>
      </c>
      <c r="R13" s="75">
        <f>IF($P13="","",COUNTIF($P$4:$P$32,"&lt;"&amp;$P13)+COUNTIFS($P$4:$P13,$P13))</f>
        <v>24</v>
      </c>
    </row>
    <row r="14" spans="1:18" ht="17.399999999999999" customHeight="1" x14ac:dyDescent="0.25">
      <c r="A14" s="34">
        <v>12</v>
      </c>
      <c r="B14" s="35" t="s">
        <v>30</v>
      </c>
      <c r="C14" s="41" t="s">
        <v>13</v>
      </c>
      <c r="D14" s="36"/>
      <c r="E14" s="65">
        <v>6.8888888888888888E-2</v>
      </c>
      <c r="F14" s="37">
        <f t="shared" si="4"/>
        <v>6.8888888888888888E-2</v>
      </c>
      <c r="G14" s="38"/>
      <c r="H14" s="61"/>
      <c r="I14" s="39">
        <v>7.4212962962962967E-2</v>
      </c>
      <c r="J14" s="37">
        <f t="shared" si="5"/>
        <v>5.3240740740740783E-3</v>
      </c>
      <c r="K14" s="51" t="s">
        <v>23</v>
      </c>
      <c r="L14" s="39">
        <v>8.8252314814814811E-2</v>
      </c>
      <c r="M14" s="37">
        <f t="shared" si="6"/>
        <v>1.4039351851851845E-2</v>
      </c>
      <c r="N14" s="40"/>
      <c r="O14" s="68"/>
      <c r="P14" s="65">
        <f t="shared" si="7"/>
        <v>8.8252314814814811E-2</v>
      </c>
      <c r="Q14" s="52">
        <v>15</v>
      </c>
      <c r="R14" s="75">
        <f>IF($P14="","",COUNTIF($P$4:$P$32,"&lt;"&amp;$P14)+COUNTIFS($P$4:$P14,$P14))</f>
        <v>20</v>
      </c>
    </row>
    <row r="15" spans="1:18" ht="17.399999999999999" customHeight="1" x14ac:dyDescent="0.25">
      <c r="A15" s="34">
        <v>13</v>
      </c>
      <c r="B15" s="35" t="s">
        <v>31</v>
      </c>
      <c r="C15" s="41" t="s">
        <v>13</v>
      </c>
      <c r="D15" s="36"/>
      <c r="E15" s="65">
        <v>7.2638888888888892E-2</v>
      </c>
      <c r="F15" s="37">
        <f t="shared" si="4"/>
        <v>7.2638888888888892E-2</v>
      </c>
      <c r="G15" s="38"/>
      <c r="H15" s="61"/>
      <c r="I15" s="39">
        <v>7.7152777777777778E-2</v>
      </c>
      <c r="J15" s="37">
        <f t="shared" si="5"/>
        <v>4.5138888888888867E-3</v>
      </c>
      <c r="K15" s="51" t="s">
        <v>23</v>
      </c>
      <c r="L15" s="39">
        <v>8.9502314814814812E-2</v>
      </c>
      <c r="M15" s="37">
        <f t="shared" si="6"/>
        <v>1.2349537037037034E-2</v>
      </c>
      <c r="N15" s="40"/>
      <c r="O15" s="68"/>
      <c r="P15" s="65">
        <f t="shared" si="7"/>
        <v>8.9502314814814812E-2</v>
      </c>
      <c r="Q15" s="52">
        <v>16</v>
      </c>
      <c r="R15" s="75">
        <f>IF($P15="","",COUNTIF($P$4:$P$32,"&lt;"&amp;$P15)+COUNTIFS($P$4:$P15,$P15))</f>
        <v>21</v>
      </c>
    </row>
    <row r="16" spans="1:18" ht="17.399999999999999" customHeight="1" x14ac:dyDescent="0.25">
      <c r="A16" s="34">
        <v>14</v>
      </c>
      <c r="B16" s="35" t="s">
        <v>32</v>
      </c>
      <c r="C16" s="41" t="s">
        <v>13</v>
      </c>
      <c r="D16" s="36"/>
      <c r="E16" s="65">
        <v>5.2986111111111109E-2</v>
      </c>
      <c r="F16" s="37">
        <f t="shared" si="4"/>
        <v>5.2986111111111109E-2</v>
      </c>
      <c r="G16" s="38"/>
      <c r="H16" s="61"/>
      <c r="I16" s="39">
        <v>5.6863425925925928E-2</v>
      </c>
      <c r="J16" s="37">
        <f t="shared" si="5"/>
        <v>3.8773148148148195E-3</v>
      </c>
      <c r="K16" s="51" t="s">
        <v>23</v>
      </c>
      <c r="L16" s="39">
        <v>6.7314814814814813E-2</v>
      </c>
      <c r="M16" s="37">
        <f t="shared" si="6"/>
        <v>1.0451388888888885E-2</v>
      </c>
      <c r="N16" s="40"/>
      <c r="O16" s="68"/>
      <c r="P16" s="65">
        <f t="shared" si="7"/>
        <v>6.7314814814814813E-2</v>
      </c>
      <c r="Q16" s="52">
        <v>6</v>
      </c>
      <c r="R16" s="75">
        <f>IF($P16="","",COUNTIF($P$4:$P$32,"&lt;"&amp;$P16)+COUNTIFS($P$4:$P16,$P16))</f>
        <v>6</v>
      </c>
    </row>
    <row r="17" spans="1:18" ht="17.399999999999999" customHeight="1" x14ac:dyDescent="0.25">
      <c r="A17" s="34">
        <v>15</v>
      </c>
      <c r="B17" s="42" t="s">
        <v>33</v>
      </c>
      <c r="C17" s="41" t="s">
        <v>22</v>
      </c>
      <c r="D17" s="36"/>
      <c r="E17" s="65">
        <v>5.3587962962962962E-2</v>
      </c>
      <c r="F17" s="37">
        <f t="shared" si="4"/>
        <v>5.3587962962962962E-2</v>
      </c>
      <c r="G17" s="38"/>
      <c r="H17" s="61"/>
      <c r="I17" s="39">
        <v>5.738425925925926E-2</v>
      </c>
      <c r="J17" s="37">
        <f t="shared" si="5"/>
        <v>3.7962962962962976E-3</v>
      </c>
      <c r="K17" s="51" t="s">
        <v>18</v>
      </c>
      <c r="L17" s="39">
        <v>7.0833333333333331E-2</v>
      </c>
      <c r="M17" s="37">
        <f t="shared" si="6"/>
        <v>1.3449074074074072E-2</v>
      </c>
      <c r="N17" s="40"/>
      <c r="O17" s="68"/>
      <c r="P17" s="65">
        <f t="shared" si="7"/>
        <v>7.0833333333333331E-2</v>
      </c>
      <c r="Q17" s="70">
        <v>2</v>
      </c>
      <c r="R17" s="75">
        <f>IF($P17="","",COUNTIF($P$4:$P$32,"&lt;"&amp;$P17)+COUNTIFS($P$4:$P17,$P17))</f>
        <v>10</v>
      </c>
    </row>
    <row r="18" spans="1:18" ht="17.399999999999999" customHeight="1" x14ac:dyDescent="0.25">
      <c r="A18" s="34">
        <v>16</v>
      </c>
      <c r="B18" s="42" t="s">
        <v>34</v>
      </c>
      <c r="C18" s="41" t="s">
        <v>13</v>
      </c>
      <c r="D18" s="36"/>
      <c r="E18" s="65">
        <v>5.3379629629629631E-2</v>
      </c>
      <c r="F18" s="37">
        <v>5.3379629629629631E-2</v>
      </c>
      <c r="G18" s="38"/>
      <c r="H18" s="61"/>
      <c r="I18" s="39">
        <v>5.7881944444444444E-2</v>
      </c>
      <c r="J18" s="37">
        <f t="shared" si="5"/>
        <v>4.5023148148148132E-3</v>
      </c>
      <c r="K18" s="51" t="s">
        <v>25</v>
      </c>
      <c r="L18" s="39">
        <v>7.0833333333333331E-2</v>
      </c>
      <c r="M18" s="37">
        <f t="shared" si="6"/>
        <v>1.2951388888888887E-2</v>
      </c>
      <c r="N18" s="40"/>
      <c r="O18" s="68"/>
      <c r="P18" s="65">
        <f t="shared" si="7"/>
        <v>7.0833333333333331E-2</v>
      </c>
      <c r="Q18" s="52">
        <v>9</v>
      </c>
      <c r="R18" s="75">
        <f>IF($P18="","",COUNTIF($P$4:$P$32,"&lt;"&amp;$P18)+COUNTIFS($P$4:$P18,$P18))</f>
        <v>11</v>
      </c>
    </row>
    <row r="19" spans="1:18" ht="17.399999999999999" customHeight="1" x14ac:dyDescent="0.25">
      <c r="A19" s="34">
        <v>17</v>
      </c>
      <c r="B19" s="35" t="s">
        <v>35</v>
      </c>
      <c r="C19" s="41" t="s">
        <v>13</v>
      </c>
      <c r="D19" s="36"/>
      <c r="E19" s="65">
        <v>5.9641203703703703E-2</v>
      </c>
      <c r="F19" s="37">
        <f t="shared" ref="F19:F27" si="8">E19-(D19/24/60)</f>
        <v>5.9641203703703703E-2</v>
      </c>
      <c r="G19" s="38"/>
      <c r="H19" s="61"/>
      <c r="I19" s="39">
        <v>6.3240740740740736E-2</v>
      </c>
      <c r="J19" s="37">
        <f t="shared" ref="J19:J27" si="9">I19-E19</f>
        <v>3.599537037037033E-3</v>
      </c>
      <c r="K19" s="51" t="s">
        <v>14</v>
      </c>
      <c r="L19" s="39">
        <v>7.615740740740741E-2</v>
      </c>
      <c r="M19" s="37">
        <f t="shared" ref="M19:M27" si="10">L19-I19</f>
        <v>1.2916666666666674E-2</v>
      </c>
      <c r="N19" s="40"/>
      <c r="O19" s="68"/>
      <c r="P19" s="65">
        <f t="shared" ref="P19:P27" si="11">F19+J19+M19</f>
        <v>7.615740740740741E-2</v>
      </c>
      <c r="Q19" s="52">
        <v>10</v>
      </c>
      <c r="R19" s="75">
        <f>IF($P19="","",COUNTIF($P$4:$P$32,"&lt;"&amp;$P19)+COUNTIFS($P$4:$P19,$P19))</f>
        <v>13</v>
      </c>
    </row>
    <row r="20" spans="1:18" ht="17.399999999999999" customHeight="1" x14ac:dyDescent="0.25">
      <c r="A20" s="34">
        <v>18</v>
      </c>
      <c r="B20" s="35" t="s">
        <v>36</v>
      </c>
      <c r="C20" s="41" t="s">
        <v>22</v>
      </c>
      <c r="D20" s="36"/>
      <c r="E20" s="65">
        <v>5.9386574074074071E-2</v>
      </c>
      <c r="F20" s="37">
        <f t="shared" si="8"/>
        <v>5.9386574074074071E-2</v>
      </c>
      <c r="G20" s="38"/>
      <c r="H20" s="61"/>
      <c r="I20" s="39">
        <v>6.2696759259259258E-2</v>
      </c>
      <c r="J20" s="37">
        <f t="shared" si="9"/>
        <v>3.3101851851851868E-3</v>
      </c>
      <c r="K20" s="51" t="s">
        <v>18</v>
      </c>
      <c r="L20" s="39">
        <v>7.3715277777777782E-2</v>
      </c>
      <c r="M20" s="37">
        <f t="shared" si="10"/>
        <v>1.1018518518518525E-2</v>
      </c>
      <c r="N20" s="40"/>
      <c r="O20" s="68"/>
      <c r="P20" s="65">
        <f t="shared" si="11"/>
        <v>7.3715277777777782E-2</v>
      </c>
      <c r="Q20" s="70">
        <v>3</v>
      </c>
      <c r="R20" s="75">
        <f>IF($P20="","",COUNTIF($P$4:$P$32,"&lt;"&amp;$P20)+COUNTIFS($P$4:$P20,$P20))</f>
        <v>12</v>
      </c>
    </row>
    <row r="21" spans="1:18" ht="17.399999999999999" customHeight="1" x14ac:dyDescent="0.25">
      <c r="A21" s="34">
        <v>19</v>
      </c>
      <c r="B21" s="35" t="s">
        <v>37</v>
      </c>
      <c r="C21" s="41" t="s">
        <v>13</v>
      </c>
      <c r="D21" s="36"/>
      <c r="E21" s="65">
        <v>7.0219907407407411E-2</v>
      </c>
      <c r="F21" s="37">
        <f t="shared" si="8"/>
        <v>7.0219907407407411E-2</v>
      </c>
      <c r="G21" s="38"/>
      <c r="H21" s="61"/>
      <c r="I21" s="39">
        <v>7.615740740740741E-2</v>
      </c>
      <c r="J21" s="37">
        <f t="shared" si="9"/>
        <v>5.9374999999999983E-3</v>
      </c>
      <c r="K21" s="51" t="s">
        <v>23</v>
      </c>
      <c r="L21" s="39">
        <v>9.1377314814814814E-2</v>
      </c>
      <c r="M21" s="37">
        <f t="shared" si="10"/>
        <v>1.5219907407407404E-2</v>
      </c>
      <c r="N21" s="40"/>
      <c r="O21" s="68"/>
      <c r="P21" s="65">
        <f t="shared" si="11"/>
        <v>9.1377314814814814E-2</v>
      </c>
      <c r="Q21" s="52">
        <v>19</v>
      </c>
      <c r="R21" s="75">
        <f>IF($P21="","",COUNTIF($P$4:$P$32,"&lt;"&amp;$P21)+COUNTIFS($P$4:$P21,$P21))</f>
        <v>25</v>
      </c>
    </row>
    <row r="22" spans="1:18" ht="17.399999999999999" customHeight="1" x14ac:dyDescent="0.25">
      <c r="A22" s="34">
        <v>20</v>
      </c>
      <c r="B22" s="35" t="s">
        <v>38</v>
      </c>
      <c r="C22" s="41" t="s">
        <v>22</v>
      </c>
      <c r="D22" s="36"/>
      <c r="E22" s="65">
        <v>6.056712962962963E-2</v>
      </c>
      <c r="F22" s="37">
        <f t="shared" si="8"/>
        <v>6.056712962962963E-2</v>
      </c>
      <c r="G22" s="38"/>
      <c r="H22" s="61"/>
      <c r="I22" s="39">
        <v>6.5902777777777782E-2</v>
      </c>
      <c r="J22" s="37">
        <f t="shared" si="9"/>
        <v>5.3356481481481519E-3</v>
      </c>
      <c r="K22" s="51" t="s">
        <v>25</v>
      </c>
      <c r="L22" s="39">
        <v>7.9687499999999994E-2</v>
      </c>
      <c r="M22" s="37">
        <f t="shared" si="10"/>
        <v>1.3784722222222212E-2</v>
      </c>
      <c r="N22" s="40"/>
      <c r="O22" s="68"/>
      <c r="P22" s="65">
        <f t="shared" si="11"/>
        <v>7.9687499999999994E-2</v>
      </c>
      <c r="Q22" s="52">
        <v>4</v>
      </c>
      <c r="R22" s="75">
        <f>IF($P22="","",COUNTIF($P$4:$P$32,"&lt;"&amp;$P22)+COUNTIFS($P$4:$P22,$P22))</f>
        <v>18</v>
      </c>
    </row>
    <row r="23" spans="1:18" ht="17.399999999999999" customHeight="1" x14ac:dyDescent="0.25">
      <c r="A23" s="34">
        <v>21</v>
      </c>
      <c r="B23" s="35" t="s">
        <v>39</v>
      </c>
      <c r="C23" s="41" t="s">
        <v>13</v>
      </c>
      <c r="D23" s="36"/>
      <c r="E23" s="65">
        <v>6.056712962962963E-2</v>
      </c>
      <c r="F23" s="37">
        <f t="shared" si="8"/>
        <v>6.056712962962963E-2</v>
      </c>
      <c r="G23" s="38"/>
      <c r="H23" s="61"/>
      <c r="I23" s="39">
        <v>6.6921296296296298E-2</v>
      </c>
      <c r="J23" s="37">
        <f t="shared" si="9"/>
        <v>6.3541666666666677E-3</v>
      </c>
      <c r="K23" s="51" t="s">
        <v>25</v>
      </c>
      <c r="L23" s="39">
        <v>7.7256944444444448E-2</v>
      </c>
      <c r="M23" s="37">
        <f t="shared" si="10"/>
        <v>1.0335648148148149E-2</v>
      </c>
      <c r="N23" s="40"/>
      <c r="O23" s="68"/>
      <c r="P23" s="65">
        <f t="shared" si="11"/>
        <v>7.7256944444444448E-2</v>
      </c>
      <c r="Q23" s="52">
        <v>11</v>
      </c>
      <c r="R23" s="75">
        <f>IF($P23="","",COUNTIF($P$4:$P$32,"&lt;"&amp;$P23)+COUNTIFS($P$4:$P23,$P23))</f>
        <v>14</v>
      </c>
    </row>
    <row r="24" spans="1:18" ht="17.399999999999999" customHeight="1" x14ac:dyDescent="0.25">
      <c r="A24" s="34">
        <v>22</v>
      </c>
      <c r="B24" s="35" t="s">
        <v>40</v>
      </c>
      <c r="C24" s="41" t="s">
        <v>13</v>
      </c>
      <c r="D24" s="36"/>
      <c r="E24" s="65">
        <v>5.3935185185185183E-2</v>
      </c>
      <c r="F24" s="37">
        <f t="shared" si="8"/>
        <v>5.3935185185185183E-2</v>
      </c>
      <c r="G24" s="38"/>
      <c r="H24" s="61"/>
      <c r="I24" s="39">
        <v>5.8472222222222224E-2</v>
      </c>
      <c r="J24" s="37">
        <f t="shared" si="9"/>
        <v>4.5370370370370408E-3</v>
      </c>
      <c r="K24" s="51" t="s">
        <v>16</v>
      </c>
      <c r="L24" s="39">
        <v>6.6921296296296298E-2</v>
      </c>
      <c r="M24" s="37">
        <f t="shared" si="10"/>
        <v>8.4490740740740741E-3</v>
      </c>
      <c r="N24" s="40"/>
      <c r="O24" s="68"/>
      <c r="P24" s="65">
        <f t="shared" si="11"/>
        <v>6.6921296296296298E-2</v>
      </c>
      <c r="Q24" s="52">
        <v>5</v>
      </c>
      <c r="R24" s="75">
        <f>IF($P24="","",COUNTIF($P$4:$P$32,"&lt;"&amp;$P24)+COUNTIFS($P$4:$P24,$P24))</f>
        <v>5</v>
      </c>
    </row>
    <row r="25" spans="1:18" ht="17.399999999999999" customHeight="1" x14ac:dyDescent="0.25">
      <c r="A25" s="34">
        <v>23</v>
      </c>
      <c r="B25" s="35" t="s">
        <v>41</v>
      </c>
      <c r="C25" s="41" t="s">
        <v>13</v>
      </c>
      <c r="D25" s="36"/>
      <c r="E25" s="65">
        <v>6.056712962962963E-2</v>
      </c>
      <c r="F25" s="37">
        <f t="shared" si="8"/>
        <v>6.056712962962963E-2</v>
      </c>
      <c r="G25" s="38"/>
      <c r="H25" s="61"/>
      <c r="I25" s="39">
        <v>6.653935185185185E-2</v>
      </c>
      <c r="J25" s="37">
        <f t="shared" si="9"/>
        <v>5.972222222222219E-3</v>
      </c>
      <c r="K25" s="51" t="s">
        <v>25</v>
      </c>
      <c r="L25" s="39">
        <v>7.7256944444444448E-2</v>
      </c>
      <c r="M25" s="37">
        <f t="shared" si="10"/>
        <v>1.0717592592592598E-2</v>
      </c>
      <c r="N25" s="40"/>
      <c r="O25" s="68"/>
      <c r="P25" s="65">
        <f t="shared" si="11"/>
        <v>7.7256944444444448E-2</v>
      </c>
      <c r="Q25" s="52">
        <v>12</v>
      </c>
      <c r="R25" s="75">
        <f>IF($P25="","",COUNTIF($P$4:$P$32,"&lt;"&amp;$P25)+COUNTIFS($P$4:$P25,$P25))</f>
        <v>15</v>
      </c>
    </row>
    <row r="26" spans="1:18" ht="17.399999999999999" customHeight="1" x14ac:dyDescent="0.25">
      <c r="A26" s="34">
        <v>24</v>
      </c>
      <c r="B26" s="35" t="s">
        <v>42</v>
      </c>
      <c r="C26" s="41" t="s">
        <v>13</v>
      </c>
      <c r="D26" s="36"/>
      <c r="E26" s="65">
        <v>3.8599537037037036E-2</v>
      </c>
      <c r="F26" s="37">
        <f t="shared" si="8"/>
        <v>3.8599537037037036E-2</v>
      </c>
      <c r="G26" s="38"/>
      <c r="H26" s="61"/>
      <c r="I26" s="39">
        <v>4.1817129629629628E-2</v>
      </c>
      <c r="J26" s="37">
        <f t="shared" si="9"/>
        <v>3.2175925925925913E-3</v>
      </c>
      <c r="K26" s="51" t="s">
        <v>18</v>
      </c>
      <c r="L26" s="39">
        <v>4.9131944444444443E-2</v>
      </c>
      <c r="M26" s="37">
        <f t="shared" si="10"/>
        <v>7.3148148148148157E-3</v>
      </c>
      <c r="N26" s="40"/>
      <c r="O26" s="68"/>
      <c r="P26" s="65">
        <f t="shared" si="11"/>
        <v>4.9131944444444443E-2</v>
      </c>
      <c r="Q26" s="73">
        <v>1</v>
      </c>
      <c r="R26" s="75">
        <f>IF($P26="","",COUNTIF($P$4:$P$32,"&lt;"&amp;$P26)+COUNTIFS($P$4:$P26,$P26))</f>
        <v>1</v>
      </c>
    </row>
    <row r="27" spans="1:18" ht="17.399999999999999" customHeight="1" x14ac:dyDescent="0.25">
      <c r="A27" s="34">
        <v>25</v>
      </c>
      <c r="B27" s="35" t="s">
        <v>43</v>
      </c>
      <c r="C27" s="41" t="s">
        <v>13</v>
      </c>
      <c r="D27" s="36"/>
      <c r="E27" s="65">
        <v>5.3611111111111109E-2</v>
      </c>
      <c r="F27" s="37">
        <f t="shared" si="8"/>
        <v>5.3611111111111109E-2</v>
      </c>
      <c r="G27" s="38"/>
      <c r="H27" s="61"/>
      <c r="I27" s="39">
        <v>5.8333333333333334E-2</v>
      </c>
      <c r="J27" s="37">
        <f t="shared" si="9"/>
        <v>4.7222222222222249E-3</v>
      </c>
      <c r="K27" s="51" t="s">
        <v>25</v>
      </c>
      <c r="L27" s="39">
        <v>6.7488425925925924E-2</v>
      </c>
      <c r="M27" s="37">
        <f t="shared" si="10"/>
        <v>9.1550925925925897E-3</v>
      </c>
      <c r="N27" s="40"/>
      <c r="O27" s="68"/>
      <c r="P27" s="65">
        <f t="shared" si="11"/>
        <v>6.7488425925925924E-2</v>
      </c>
      <c r="Q27" s="52">
        <v>7</v>
      </c>
      <c r="R27" s="75">
        <f>IF($P27="","",COUNTIF($P$4:$P$32,"&lt;"&amp;$P27)+COUNTIFS($P$4:$P27,$P27))</f>
        <v>7</v>
      </c>
    </row>
    <row r="28" spans="1:18" ht="17.399999999999999" customHeight="1" x14ac:dyDescent="0.25">
      <c r="A28" s="34">
        <v>27</v>
      </c>
      <c r="B28" s="35" t="s">
        <v>44</v>
      </c>
      <c r="C28" s="41" t="s">
        <v>13</v>
      </c>
      <c r="D28" s="36"/>
      <c r="E28" s="65">
        <v>5.8946759259259261E-2</v>
      </c>
      <c r="F28" s="37">
        <f>E28-(D28/24/60)</f>
        <v>5.8946759259259261E-2</v>
      </c>
      <c r="G28" s="38"/>
      <c r="H28" s="61"/>
      <c r="I28" s="39">
        <v>6.6111111111111107E-2</v>
      </c>
      <c r="J28" s="37">
        <f>I28-E28</f>
        <v>7.1643518518518454E-3</v>
      </c>
      <c r="K28" s="51" t="s">
        <v>25</v>
      </c>
      <c r="L28" s="39">
        <v>7.8194444444444441E-2</v>
      </c>
      <c r="M28" s="37">
        <f>L28-I28</f>
        <v>1.2083333333333335E-2</v>
      </c>
      <c r="N28" s="40"/>
      <c r="O28" s="68"/>
      <c r="P28" s="65">
        <f>F28+J28+M28</f>
        <v>7.8194444444444441E-2</v>
      </c>
      <c r="Q28" s="52">
        <v>14</v>
      </c>
      <c r="R28" s="75">
        <f>IF($P28="","",COUNTIF($P$4:$P$32,"&lt;"&amp;$P28)+COUNTIFS($P$4:$P28,$P28))</f>
        <v>17</v>
      </c>
    </row>
    <row r="29" spans="1:18" ht="17.399999999999999" customHeight="1" x14ac:dyDescent="0.25">
      <c r="A29" s="34">
        <v>28</v>
      </c>
      <c r="B29" s="35" t="s">
        <v>45</v>
      </c>
      <c r="C29" s="41" t="s">
        <v>13</v>
      </c>
      <c r="D29" s="36"/>
      <c r="E29" s="65">
        <v>9.6180555555555561E-2</v>
      </c>
      <c r="F29" s="37">
        <f t="shared" ref="F29:F32" si="12">E29-(D29/24/60)</f>
        <v>9.6180555555555561E-2</v>
      </c>
      <c r="G29" s="38"/>
      <c r="H29" s="61"/>
      <c r="I29" s="39">
        <v>9.9537037037037035E-2</v>
      </c>
      <c r="J29" s="37">
        <f t="shared" ref="J29:J32" si="13">I29-E29</f>
        <v>3.3564814814814742E-3</v>
      </c>
      <c r="K29" s="51" t="s">
        <v>16</v>
      </c>
      <c r="L29" s="39">
        <v>0.11118055555555556</v>
      </c>
      <c r="M29" s="37">
        <f t="shared" ref="M29:M32" si="14">L29-I29</f>
        <v>1.1643518518518525E-2</v>
      </c>
      <c r="N29" s="40"/>
      <c r="O29" s="68"/>
      <c r="P29" s="65">
        <f t="shared" ref="P29:P31" si="15">F29+J29+M29</f>
        <v>0.11118055555555556</v>
      </c>
      <c r="Q29" s="52">
        <v>20</v>
      </c>
      <c r="R29" s="75">
        <f>IF($P29="","",COUNTIF($P$4:$P$32,"&lt;"&amp;$P29)+COUNTIFS($P$4:$P29,$P29))</f>
        <v>27</v>
      </c>
    </row>
    <row r="30" spans="1:18" ht="17.399999999999999" customHeight="1" x14ac:dyDescent="0.25">
      <c r="A30" s="34">
        <v>29</v>
      </c>
      <c r="B30" s="35" t="s">
        <v>46</v>
      </c>
      <c r="C30" s="41" t="s">
        <v>13</v>
      </c>
      <c r="D30" s="36"/>
      <c r="E30" s="65">
        <v>9.7199074074074077E-2</v>
      </c>
      <c r="F30" s="37">
        <f t="shared" si="12"/>
        <v>9.7199074074074077E-2</v>
      </c>
      <c r="G30" s="38"/>
      <c r="H30" s="61"/>
      <c r="I30" s="39">
        <v>0.1011574074074074</v>
      </c>
      <c r="J30" s="37">
        <f t="shared" si="13"/>
        <v>3.9583333333333276E-3</v>
      </c>
      <c r="K30" s="51" t="s">
        <v>16</v>
      </c>
      <c r="L30" s="39">
        <v>0.11296296296296296</v>
      </c>
      <c r="M30" s="37">
        <f t="shared" si="14"/>
        <v>1.1805555555555555E-2</v>
      </c>
      <c r="N30" s="40"/>
      <c r="O30" s="68"/>
      <c r="P30" s="65">
        <f t="shared" si="15"/>
        <v>0.11296296296296296</v>
      </c>
      <c r="Q30" s="52">
        <v>21</v>
      </c>
      <c r="R30" s="75">
        <f>IF($P30="","",COUNTIF($P$4:$P$32,"&lt;"&amp;$P30)+COUNTIFS($P$4:$P30,$P30))</f>
        <v>28</v>
      </c>
    </row>
    <row r="31" spans="1:18" ht="17.399999999999999" customHeight="1" x14ac:dyDescent="0.25">
      <c r="A31" s="34">
        <v>30</v>
      </c>
      <c r="B31" s="35" t="s">
        <v>47</v>
      </c>
      <c r="C31" s="41" t="s">
        <v>13</v>
      </c>
      <c r="D31" s="36"/>
      <c r="E31" s="65">
        <v>9.6180555555555561E-2</v>
      </c>
      <c r="F31" s="37">
        <f t="shared" si="12"/>
        <v>9.6180555555555561E-2</v>
      </c>
      <c r="G31" s="38"/>
      <c r="H31" s="61"/>
      <c r="I31" s="39">
        <v>0.10347222222222222</v>
      </c>
      <c r="J31" s="37">
        <f t="shared" si="13"/>
        <v>7.2916666666666546E-3</v>
      </c>
      <c r="K31" s="63" t="s">
        <v>14</v>
      </c>
      <c r="L31" s="39">
        <v>0.11734953703703704</v>
      </c>
      <c r="M31" s="37">
        <f t="shared" si="14"/>
        <v>1.3877314814814828E-2</v>
      </c>
      <c r="N31" s="40"/>
      <c r="O31" s="68"/>
      <c r="P31" s="65">
        <f t="shared" si="15"/>
        <v>0.11734953703703704</v>
      </c>
      <c r="Q31" s="52">
        <v>22</v>
      </c>
      <c r="R31" s="75">
        <f>IF($P31="","",COUNTIF($P$4:$P$32,"&lt;"&amp;$P31)+COUNTIFS($P$4:$P31,$P31))</f>
        <v>29</v>
      </c>
    </row>
    <row r="32" spans="1:18" ht="17.399999999999999" customHeight="1" thickBot="1" x14ac:dyDescent="0.3">
      <c r="A32" s="53">
        <v>31</v>
      </c>
      <c r="B32" s="54" t="s">
        <v>48</v>
      </c>
      <c r="C32" s="59" t="s">
        <v>22</v>
      </c>
      <c r="D32" s="55"/>
      <c r="E32" s="66">
        <v>7.946759259259259E-2</v>
      </c>
      <c r="F32" s="57">
        <f t="shared" si="12"/>
        <v>7.946759259259259E-2</v>
      </c>
      <c r="G32" s="14"/>
      <c r="H32" s="62"/>
      <c r="I32" s="56">
        <v>8.2407407407407401E-2</v>
      </c>
      <c r="J32" s="57">
        <f t="shared" si="13"/>
        <v>2.9398148148148118E-3</v>
      </c>
      <c r="K32" s="58" t="s">
        <v>16</v>
      </c>
      <c r="L32" s="56">
        <v>9.4976851851851854E-2</v>
      </c>
      <c r="M32" s="57">
        <f t="shared" si="14"/>
        <v>1.2569444444444453E-2</v>
      </c>
      <c r="N32" s="15"/>
      <c r="O32" s="69"/>
      <c r="P32" s="66">
        <v>9.4976851851851854E-2</v>
      </c>
      <c r="Q32" s="77">
        <v>7</v>
      </c>
      <c r="R32" s="76">
        <f>IF($P32="","",COUNTIF($P$4:$P$32,"&lt;"&amp;$P32)+COUNTIFS($P$4:$P32,$P32))</f>
        <v>26</v>
      </c>
    </row>
    <row r="33" ht="17.399999999999999" customHeight="1" x14ac:dyDescent="0.25"/>
    <row r="34" ht="16.2" customHeight="1" x14ac:dyDescent="0.25"/>
  </sheetData>
  <dataConsolidate/>
  <mergeCells count="7">
    <mergeCell ref="I2:K2"/>
    <mergeCell ref="L2:N2"/>
    <mergeCell ref="A2:A3"/>
    <mergeCell ref="B2:B3"/>
    <mergeCell ref="C2:C3"/>
    <mergeCell ref="D2:D3"/>
    <mergeCell ref="E2:H2"/>
  </mergeCells>
  <phoneticPr fontId="0" type="noConversion"/>
  <printOptions gridLines="1"/>
  <pageMargins left="0.17" right="0.17" top="0.26" bottom="0.17" header="0.17" footer="0.1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Vítkovice Steel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hochmajer</dc:creator>
  <cp:lastModifiedBy>Jindřich Müller</cp:lastModifiedBy>
  <cp:lastPrinted>2026-06-11T12:54:22Z</cp:lastPrinted>
  <dcterms:created xsi:type="dcterms:W3CDTF">2002-08-30T07:06:14Z</dcterms:created>
  <dcterms:modified xsi:type="dcterms:W3CDTF">2026-07-05T14:44:40Z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1762473948</vt:i4>
  </property>
  <property fmtid="{D5CDD505-2E9C-101B-9397-08002B2CF9AE}" pid="3" name="_EmailSubject">
    <vt:lpwstr>Soubor výsledků</vt:lpwstr>
  </property>
  <property fmtid="{D5CDD505-2E9C-101B-9397-08002B2CF9AE}" pid="4" name="_AuthorEmail">
    <vt:lpwstr>jindrich.muller@vitkovicesteel.com</vt:lpwstr>
  </property>
  <property fmtid="{D5CDD505-2E9C-101B-9397-08002B2CF9AE}" pid="5" name="_AuthorEmailDisplayName">
    <vt:lpwstr>Müller Jindřich Bc.  260.40</vt:lpwstr>
  </property>
  <property fmtid="{D5CDD505-2E9C-101B-9397-08002B2CF9AE}" pid="6" name="_PreviousAdHocReviewCycleID">
    <vt:i4>-951054724</vt:i4>
  </property>
  <property fmtid="{D5CDD505-2E9C-101B-9397-08002B2CF9AE}" pid="7" name="_ReviewingToolsShownOnce">
    <vt:lpwstr/>
  </property>
</Properties>
</file>